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ORERIA-03\Desktop\2024\PRESUPUESTOS 2024\"/>
    </mc:Choice>
  </mc:AlternateContent>
  <bookViews>
    <workbookView xWindow="0" yWindow="0" windowWidth="7470" windowHeight="21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8" i="1" l="1"/>
  <c r="B67" i="1"/>
  <c r="B66" i="1"/>
  <c r="N65" i="1"/>
  <c r="M65" i="1"/>
  <c r="L65" i="1"/>
  <c r="K65" i="1"/>
  <c r="J65" i="1"/>
  <c r="I65" i="1"/>
  <c r="H65" i="1"/>
  <c r="G65" i="1"/>
  <c r="F65" i="1"/>
  <c r="E65" i="1"/>
  <c r="D65" i="1"/>
  <c r="C65" i="1"/>
  <c r="B64" i="1"/>
  <c r="B63" i="1"/>
  <c r="B62" i="1"/>
  <c r="B61" i="1"/>
  <c r="B60" i="1"/>
  <c r="B59" i="1"/>
  <c r="B58" i="1"/>
  <c r="N57" i="1"/>
  <c r="M57" i="1"/>
  <c r="L57" i="1"/>
  <c r="K57" i="1"/>
  <c r="J57" i="1"/>
  <c r="I57" i="1"/>
  <c r="H57" i="1"/>
  <c r="G57" i="1"/>
  <c r="F57" i="1"/>
  <c r="E57" i="1"/>
  <c r="D57" i="1"/>
  <c r="C57" i="1"/>
  <c r="B56" i="1"/>
  <c r="B55" i="1"/>
  <c r="C54" i="1"/>
  <c r="B54" i="1"/>
  <c r="C53" i="1"/>
  <c r="C52" i="1"/>
  <c r="B52" i="1" s="1"/>
  <c r="N51" i="1"/>
  <c r="M51" i="1"/>
  <c r="L51" i="1"/>
  <c r="K51" i="1"/>
  <c r="J51" i="1"/>
  <c r="I51" i="1"/>
  <c r="H51" i="1"/>
  <c r="G51" i="1"/>
  <c r="F51" i="1"/>
  <c r="E51" i="1"/>
  <c r="D51" i="1"/>
  <c r="B50" i="1"/>
  <c r="B49" i="1"/>
  <c r="B48" i="1"/>
  <c r="B47" i="1"/>
  <c r="B46" i="1"/>
  <c r="B45" i="1"/>
  <c r="B44" i="1"/>
  <c r="B43" i="1"/>
  <c r="B42" i="1"/>
  <c r="N41" i="1"/>
  <c r="M41" i="1"/>
  <c r="L41" i="1"/>
  <c r="K41" i="1"/>
  <c r="J41" i="1"/>
  <c r="I41" i="1"/>
  <c r="H41" i="1"/>
  <c r="G41" i="1"/>
  <c r="F41" i="1"/>
  <c r="E41" i="1"/>
  <c r="D41" i="1"/>
  <c r="C41" i="1"/>
  <c r="B40" i="1"/>
  <c r="B39" i="1"/>
  <c r="B38" i="1"/>
  <c r="N37" i="1"/>
  <c r="M37" i="1"/>
  <c r="M36" i="1" s="1"/>
  <c r="L37" i="1"/>
  <c r="L36" i="1" s="1"/>
  <c r="K37" i="1"/>
  <c r="K36" i="1" s="1"/>
  <c r="J37" i="1"/>
  <c r="J36" i="1" s="1"/>
  <c r="I37" i="1"/>
  <c r="I36" i="1" s="1"/>
  <c r="H37" i="1"/>
  <c r="H36" i="1" s="1"/>
  <c r="G37" i="1"/>
  <c r="G36" i="1" s="1"/>
  <c r="F37" i="1"/>
  <c r="F36" i="1" s="1"/>
  <c r="E37" i="1"/>
  <c r="E36" i="1" s="1"/>
  <c r="D37" i="1"/>
  <c r="D36" i="1" s="1"/>
  <c r="C37" i="1"/>
  <c r="N36" i="1"/>
  <c r="B35" i="1"/>
  <c r="B34" i="1"/>
  <c r="C33" i="1"/>
  <c r="B33" i="1"/>
  <c r="N32" i="1"/>
  <c r="M32" i="1"/>
  <c r="L32" i="1"/>
  <c r="K32" i="1"/>
  <c r="J32" i="1"/>
  <c r="I32" i="1"/>
  <c r="H32" i="1"/>
  <c r="G32" i="1"/>
  <c r="F32" i="1"/>
  <c r="E32" i="1"/>
  <c r="D32" i="1"/>
  <c r="C32" i="1"/>
  <c r="B31" i="1"/>
  <c r="B30" i="1"/>
  <c r="B29" i="1"/>
  <c r="B28" i="1"/>
  <c r="B27" i="1"/>
  <c r="C26" i="1"/>
  <c r="B26" i="1" s="1"/>
  <c r="N25" i="1"/>
  <c r="M25" i="1"/>
  <c r="L25" i="1"/>
  <c r="K25" i="1"/>
  <c r="J25" i="1"/>
  <c r="I25" i="1"/>
  <c r="H25" i="1"/>
  <c r="G25" i="1"/>
  <c r="F25" i="1"/>
  <c r="E25" i="1"/>
  <c r="D25" i="1"/>
  <c r="B24" i="1"/>
  <c r="C23" i="1"/>
  <c r="B23" i="1" s="1"/>
  <c r="N22" i="1"/>
  <c r="M22" i="1"/>
  <c r="L22" i="1"/>
  <c r="K22" i="1"/>
  <c r="J22" i="1"/>
  <c r="I22" i="1"/>
  <c r="H22" i="1"/>
  <c r="G22" i="1"/>
  <c r="F22" i="1"/>
  <c r="E22" i="1"/>
  <c r="D22" i="1"/>
  <c r="B21" i="1"/>
  <c r="B20" i="1"/>
  <c r="B19" i="1"/>
  <c r="B18" i="1"/>
  <c r="B17" i="1"/>
  <c r="N16" i="1"/>
  <c r="M16" i="1"/>
  <c r="L16" i="1"/>
  <c r="K16" i="1"/>
  <c r="J16" i="1"/>
  <c r="I16" i="1"/>
  <c r="H16" i="1"/>
  <c r="G16" i="1"/>
  <c r="F16" i="1"/>
  <c r="E16" i="1"/>
  <c r="D16" i="1"/>
  <c r="C16" i="1"/>
  <c r="B15" i="1"/>
  <c r="B14" i="1"/>
  <c r="C13" i="1"/>
  <c r="B13" i="1" s="1"/>
  <c r="B12" i="1"/>
  <c r="B11" i="1"/>
  <c r="B10" i="1"/>
  <c r="B9" i="1"/>
  <c r="C8" i="1"/>
  <c r="B8" i="1" s="1"/>
  <c r="B7" i="1"/>
  <c r="N6" i="1"/>
  <c r="M6" i="1"/>
  <c r="L6" i="1"/>
  <c r="K6" i="1"/>
  <c r="J6" i="1"/>
  <c r="I6" i="1"/>
  <c r="H6" i="1"/>
  <c r="G6" i="1"/>
  <c r="F6" i="1"/>
  <c r="E6" i="1"/>
  <c r="D6" i="1"/>
  <c r="C22" i="1" l="1"/>
  <c r="B22" i="1" s="1"/>
  <c r="C51" i="1"/>
  <c r="B51" i="1" s="1"/>
  <c r="B53" i="1"/>
  <c r="L5" i="1"/>
  <c r="H5" i="1"/>
  <c r="B37" i="1"/>
  <c r="B16" i="1"/>
  <c r="N5" i="1"/>
  <c r="F5" i="1"/>
  <c r="B41" i="1"/>
  <c r="C6" i="1"/>
  <c r="B32" i="1"/>
  <c r="C36" i="1"/>
  <c r="B36" i="1" s="1"/>
  <c r="B57" i="1"/>
  <c r="C25" i="1"/>
  <c r="B25" i="1" s="1"/>
  <c r="G5" i="1"/>
  <c r="M5" i="1"/>
  <c r="B65" i="1"/>
  <c r="I5" i="1"/>
  <c r="J5" i="1"/>
  <c r="E5" i="1"/>
  <c r="K5" i="1"/>
  <c r="D5" i="1"/>
  <c r="C5" i="1" l="1"/>
  <c r="B6" i="1"/>
  <c r="B5" i="1"/>
</calcChain>
</file>

<file path=xl/sharedStrings.xml><?xml version="1.0" encoding="utf-8"?>
<sst xmlns="http://schemas.openxmlformats.org/spreadsheetml/2006/main" count="81" uniqueCount="79">
  <si>
    <t>Calendario de Ingresos del Ejercicio Fiscal 2024</t>
  </si>
  <si>
    <t>Anual</t>
  </si>
  <si>
    <t>Enero</t>
  </si>
  <si>
    <t>Febr.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</si>
  <si>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</si>
  <si>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</si>
  <si>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</si>
  <si>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</si>
  <si>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</si>
  <si>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</si>
  <si>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</si>
  <si>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</si>
  <si>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</si>
  <si>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</si>
  <si>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Total: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</si>
  <si>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</si>
  <si>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</si>
  <si>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</si>
  <si>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</si>
  <si>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</si>
  <si>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</si>
  <si>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</si>
  <si>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</si>
  <si>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</si>
  <si>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Impuestos no Comprendidos en la Ley de Ingresos Vigente, Causados en Ejercicios Fiscales Anteriores Pendientes de Liquidación o Pago</t>
  </si>
  <si>
    <t>Cuotas y Aportaciones de Seguridad Social</t>
  </si>
  <si>
    <t>Aportaciones para Fondos de Vivienda</t>
  </si>
  <si>
    <t>Cuotas para la Seguridad Social</t>
  </si>
  <si>
    <t>Cuotas de Ahorro para el Retiro</t>
  </si>
  <si>
    <t>Otras Cuotas y Aportaciones para la Seguridad Social</t>
  </si>
  <si>
    <t>Accesorios de Cuotas y Aportaciones de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</si>
  <si>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</si>
  <si>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</si>
  <si>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</si>
  <si>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</si>
  <si>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</si>
  <si>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 (Derogado)</t>
  </si>
  <si>
    <t>Derechos por Prestación de Servicios</t>
  </si>
  <si>
    <t>Otros Derechos</t>
  </si>
  <si>
    <t>Accesorios de Derechos</t>
  </si>
  <si>
    <t>Derechos no Comprendidos en la Ley de Ingresos Vigente, Causados en Ejercicios Fiscales Anteriores Pendientes de Liquidación o Pago</t>
  </si>
  <si>
    <t>Productos</t>
  </si>
  <si>
    <t>Productos de Capital (Derogado)</t>
  </si>
  <si>
    <t>Productos no Comprendidos en la Ley de Ingresos Vigente, Causados en Ejercicios Fiscales Anteriores Pendientes de Liquidación o Pago</t>
  </si>
  <si>
    <t>Aprovechamientos</t>
  </si>
  <si>
    <t>Aprovechamientos Patrimoniales</t>
  </si>
  <si>
    <t>Accesorios de Aprovechamientos</t>
  </si>
  <si>
    <t>Aprovechamientos no Comprendidos en la Ley de Ingresos Vigente, Causados en Ejercicios Fiscales Anteriores Pendientes de Liquidación o Pago</t>
  </si>
  <si>
    <t>Ingresos por Venta de Bienes, Prestación de Servicios y Otros Ingresos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</si>
  <si>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</si>
  <si>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</si>
  <si>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</si>
  <si>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</si>
  <si>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</si>
  <si>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</si>
  <si>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</si>
  <si>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</si>
  <si>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Otros Ingresos</t>
  </si>
  <si>
    <t>Participaciones, Aportaciones, Convenios, Incentivos Derivados de la Colaboración Fiscal y Fondos Distintos de Aportaciones</t>
  </si>
  <si>
    <t>Participaciones</t>
  </si>
  <si>
    <t xml:space="preserve">Aportaciones </t>
  </si>
  <si>
    <t>Convenios</t>
  </si>
  <si>
    <t>Incentivos Derivados de la Colaboración Fiscal</t>
  </si>
  <si>
    <t>Fondos Distintos de Aportaciones</t>
  </si>
  <si>
    <t>Transferencias, Asignaciones, Subsidios y Subvenciones, y Pensiones y Jubilaciones</t>
  </si>
  <si>
    <t>Transferencias y Asignaciones</t>
  </si>
  <si>
    <t>Transferencias al Resto del Sector Público (Derogado)</t>
  </si>
  <si>
    <t>Subsidios y Subvenciones</t>
  </si>
  <si>
    <t>Ayudas Sociales (Derogado)</t>
  </si>
  <si>
    <t>Pensiones y Jubilaciones</t>
  </si>
  <si>
    <t>Transferencias a Fideicomisos, Mandatos y Análogos (Derogado)</t>
  </si>
  <si>
    <t>Transferencias del Fondo Mexicano del Petróleo para la Estabilización y el Desarrollo</t>
  </si>
  <si>
    <t>Ingresos Derivados de Financiamientos</t>
  </si>
  <si>
    <t>Endeudamiento Interno</t>
  </si>
  <si>
    <t>Endeudamiento Externo</t>
  </si>
  <si>
    <t>Financiamiento Interno</t>
  </si>
  <si>
    <t>Nota: No dejar celdas en blanco, en su caso detallar "0"</t>
  </si>
  <si>
    <t xml:space="preserve">MUNICIPIO DE CANANEA, SONORA </t>
  </si>
  <si>
    <t>CALENDARIO DE INGRESOS EJERCICIO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</si>
</sst>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4" fontId="3" fillId="2" borderId="4" xfId="0" applyNumberFormat="1" applyFont="1" applyFill="1" applyBorder="1" applyAlignment="1">
      <alignment horizontal="right" vertical="center" wrapText="1"/>
    </xf>
    <xf numFmtId="4" fontId="3" fillId="2" borderId="5" xfId="0" applyNumberFormat="1" applyFont="1" applyFill="1" applyBorder="1" applyAlignment="1">
      <alignment horizontal="right" vertical="center" wrapText="1"/>
    </xf>
    <xf numFmtId="4" fontId="3" fillId="2" borderId="3" xfId="0" applyNumberFormat="1" applyFont="1" applyFill="1" applyBorder="1" applyAlignment="1">
      <alignment horizontal="right" vertical="center" wrapText="1"/>
    </xf>
    <xf numFmtId="4" fontId="2" fillId="2" borderId="4" xfId="0" applyNumberFormat="1" applyFont="1" applyFill="1" applyBorder="1" applyAlignment="1">
      <alignment horizontal="right" vertical="center" wrapText="1"/>
    </xf>
    <xf numFmtId="4" fontId="2" fillId="2" borderId="5" xfId="0" applyNumberFormat="1" applyFont="1" applyFill="1" applyBorder="1" applyAlignment="1">
      <alignment horizontal="right" vertical="center" wrapText="1"/>
    </xf>
    <xf numFmtId="4" fontId="2" fillId="2" borderId="3" xfId="0" applyNumberFormat="1" applyFont="1" applyFill="1" applyBorder="1" applyAlignment="1">
      <alignment horizontal="right" vertical="center" wrapText="1"/>
    </xf>
    <xf numFmtId="0" fontId="3" fillId="0" borderId="8" xfId="0" applyFont="1" applyBorder="1" applyAlignment="1">
      <alignment horizontal="justify" vertical="center" wrapText="1"/>
    </xf>
    <xf numFmtId="4" fontId="4" fillId="0" borderId="9" xfId="0" applyNumberFormat="1" applyFont="1" applyBorder="1" applyAlignment="1" applyProtection="1">
      <alignment horizontal="right" vertical="center" wrapText="1"/>
      <protection locked="0"/>
    </xf>
    <xf numFmtId="4" fontId="4" fillId="0" borderId="10" xfId="0" applyNumberFormat="1" applyFont="1" applyBorder="1" applyAlignment="1" applyProtection="1">
      <alignment horizontal="right" vertical="center" wrapText="1"/>
      <protection locked="0"/>
    </xf>
    <xf numFmtId="4" fontId="4" fillId="0" borderId="11" xfId="0" applyNumberFormat="1" applyFont="1" applyBorder="1" applyAlignment="1" applyProtection="1">
      <alignment horizontal="right" vertical="center" wrapText="1"/>
      <protection locked="0"/>
    </xf>
    <xf numFmtId="0" fontId="3" fillId="0" borderId="12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4" fontId="4" fillId="0" borderId="15" xfId="0" applyNumberFormat="1" applyFont="1" applyBorder="1" applyAlignment="1" applyProtection="1">
      <alignment horizontal="right" vertical="center" wrapText="1"/>
      <protection locked="0"/>
    </xf>
    <xf numFmtId="4" fontId="4" fillId="0" borderId="16" xfId="0" applyNumberFormat="1" applyFont="1" applyBorder="1" applyAlignment="1" applyProtection="1">
      <alignment horizontal="right" vertical="center" wrapText="1"/>
      <protection locked="0"/>
    </xf>
    <xf numFmtId="4" fontId="4" fillId="0" borderId="17" xfId="0" applyNumberFormat="1" applyFont="1" applyBorder="1" applyAlignment="1" applyProtection="1">
      <alignment horizontal="right" vertical="center" wrapText="1"/>
      <protection locked="0"/>
    </xf>
    <xf numFmtId="0" fontId="3" fillId="0" borderId="0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tabSelected="1" topLeftCell="A10" workbookViewId="0">
      <selection activeCell="E5" sqref="E5"/>
    </sheetView>
  </sheetViews>
  <sheetFormatPr baseColWidth="10" defaultRowHeight="15" x14ac:dyDescent="0.25"/>
  <cols>
    <col min="1" max="1" width="61.5703125" customWidth="1"/>
    <col min="2" max="2" width="14.42578125" customWidth="1"/>
    <col min="3" max="3" width="15.28515625" customWidth="1"/>
    <col min="4" max="4" width="14.140625" customWidth="1"/>
    <col min="5" max="5" width="13.5703125" customWidth="1"/>
    <col min="6" max="6" width="15.28515625" customWidth="1"/>
    <col min="7" max="7" width="13.7109375" customWidth="1"/>
    <col min="8" max="9" width="13" customWidth="1"/>
    <col min="10" max="10" width="13.140625" customWidth="1"/>
    <col min="11" max="11" width="13.5703125" customWidth="1"/>
    <col min="12" max="12" width="14" customWidth="1"/>
    <col min="13" max="13" width="13.7109375" customWidth="1"/>
    <col min="14" max="14" width="13" customWidth="1"/>
  </cols>
  <sheetData>
    <row r="1" spans="1:14" x14ac:dyDescent="0.25">
      <c r="B1" s="27" t="s">
        <v>77</v>
      </c>
      <c r="C1" s="27"/>
      <c r="D1" s="27"/>
      <c r="E1" s="27"/>
      <c r="F1" s="27"/>
      <c r="G1" s="27"/>
    </row>
    <row r="2" spans="1:14" ht="15.75" thickBot="1" x14ac:dyDescent="0.3">
      <c r="B2" s="28" t="s">
        <v>78</v>
      </c>
      <c r="C2" s="28"/>
      <c r="D2" s="28"/>
      <c r="E2" s="28"/>
      <c r="F2" s="28"/>
      <c r="G2" s="28"/>
    </row>
    <row r="3" spans="1:14" ht="16.5" customHeight="1" thickBot="1" x14ac:dyDescent="0.3">
      <c r="A3" s="24" t="s">
        <v>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6"/>
    </row>
    <row r="4" spans="1:14" ht="15.75" thickBot="1" x14ac:dyDescent="0.3">
      <c r="A4" s="1"/>
      <c r="B4" s="2" t="s">
        <v>1</v>
      </c>
      <c r="C4" s="3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5" t="s">
        <v>13</v>
      </c>
    </row>
    <row r="5" spans="1:14" ht="15.75" thickBot="1" x14ac:dyDescent="0.3">
      <c r="A5" s="6" t="s">
        <v>14</v>
      </c>
      <c r="B5" s="7">
        <f>SUM(C5:N5)</f>
        <v>746757015.07833338</v>
      </c>
      <c r="C5" s="8">
        <f>+C6+C16+C22+C25+C32+C36+C41+C51+C57+C65</f>
        <v>62229751.346666664</v>
      </c>
      <c r="D5" s="8">
        <f t="shared" ref="D5:N5" si="0">+D6+D16+D22+D25+D32+D36+D41+D51+D57+D65</f>
        <v>62229751.248333335</v>
      </c>
      <c r="E5" s="8">
        <f t="shared" si="0"/>
        <v>62229751.248333335</v>
      </c>
      <c r="F5" s="8">
        <f t="shared" si="0"/>
        <v>62229751.248333335</v>
      </c>
      <c r="G5" s="8">
        <f t="shared" si="0"/>
        <v>62229751.248333335</v>
      </c>
      <c r="H5" s="8">
        <f t="shared" si="0"/>
        <v>62229751.248333335</v>
      </c>
      <c r="I5" s="8">
        <f t="shared" si="0"/>
        <v>62229751.248333335</v>
      </c>
      <c r="J5" s="8">
        <f t="shared" si="0"/>
        <v>62229751.248333335</v>
      </c>
      <c r="K5" s="8">
        <f t="shared" si="0"/>
        <v>62229751.248333335</v>
      </c>
      <c r="L5" s="8">
        <f t="shared" si="0"/>
        <v>62229751.248333335</v>
      </c>
      <c r="M5" s="8">
        <f t="shared" si="0"/>
        <v>62229751.248333335</v>
      </c>
      <c r="N5" s="9">
        <f t="shared" si="0"/>
        <v>62229751.248333335</v>
      </c>
    </row>
    <row r="6" spans="1:14" ht="15.75" customHeight="1" thickBot="1" x14ac:dyDescent="0.3">
      <c r="A6" s="6" t="s">
        <v>15</v>
      </c>
      <c r="B6" s="10">
        <f t="shared" ref="B6:B68" si="1">SUM(C6:N6)</f>
        <v>21616630.650000002</v>
      </c>
      <c r="C6" s="11">
        <f>SUM(C7:C15)</f>
        <v>1801385.97</v>
      </c>
      <c r="D6" s="11">
        <f t="shared" ref="D6:N6" si="2">SUM(D7:D15)</f>
        <v>1801385.8800000001</v>
      </c>
      <c r="E6" s="11">
        <f t="shared" si="2"/>
        <v>1801385.8800000001</v>
      </c>
      <c r="F6" s="11">
        <f t="shared" si="2"/>
        <v>1801385.8800000001</v>
      </c>
      <c r="G6" s="11">
        <f t="shared" si="2"/>
        <v>1801385.8800000001</v>
      </c>
      <c r="H6" s="11">
        <f t="shared" si="2"/>
        <v>1801385.8800000001</v>
      </c>
      <c r="I6" s="11">
        <f t="shared" si="2"/>
        <v>1801385.8800000001</v>
      </c>
      <c r="J6" s="11">
        <f t="shared" si="2"/>
        <v>1801385.8800000001</v>
      </c>
      <c r="K6" s="11">
        <f t="shared" si="2"/>
        <v>1801385.8800000001</v>
      </c>
      <c r="L6" s="11">
        <f t="shared" si="2"/>
        <v>1801385.8800000001</v>
      </c>
      <c r="M6" s="11">
        <f t="shared" si="2"/>
        <v>1801385.8800000001</v>
      </c>
      <c r="N6" s="12">
        <f t="shared" si="2"/>
        <v>1801385.8800000001</v>
      </c>
    </row>
    <row r="7" spans="1:14" ht="15.75" thickBot="1" x14ac:dyDescent="0.3">
      <c r="A7" s="13" t="s">
        <v>16</v>
      </c>
      <c r="B7" s="10">
        <f t="shared" si="1"/>
        <v>0</v>
      </c>
      <c r="C7" s="14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6">
        <v>0</v>
      </c>
    </row>
    <row r="8" spans="1:14" ht="15.75" thickBot="1" x14ac:dyDescent="0.3">
      <c r="A8" s="17" t="s">
        <v>17</v>
      </c>
      <c r="B8" s="10">
        <f t="shared" si="1"/>
        <v>20768400.596666671</v>
      </c>
      <c r="C8" s="14">
        <f>20768400.56/12</f>
        <v>1730700.0466666666</v>
      </c>
      <c r="D8" s="15">
        <v>1730700.05</v>
      </c>
      <c r="E8" s="15">
        <v>1730700.05</v>
      </c>
      <c r="F8" s="15">
        <v>1730700.05</v>
      </c>
      <c r="G8" s="15">
        <v>1730700.05</v>
      </c>
      <c r="H8" s="15">
        <v>1730700.05</v>
      </c>
      <c r="I8" s="15">
        <v>1730700.05</v>
      </c>
      <c r="J8" s="15">
        <v>1730700.05</v>
      </c>
      <c r="K8" s="15">
        <v>1730700.05</v>
      </c>
      <c r="L8" s="15">
        <v>1730700.05</v>
      </c>
      <c r="M8" s="15">
        <v>1730700.05</v>
      </c>
      <c r="N8" s="15">
        <v>1730700.05</v>
      </c>
    </row>
    <row r="9" spans="1:14" ht="15.75" thickBot="1" x14ac:dyDescent="0.3">
      <c r="A9" s="17" t="s">
        <v>18</v>
      </c>
      <c r="B9" s="10">
        <f t="shared" si="1"/>
        <v>0</v>
      </c>
      <c r="C9" s="14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6">
        <v>0</v>
      </c>
    </row>
    <row r="10" spans="1:14" ht="15.75" thickBot="1" x14ac:dyDescent="0.3">
      <c r="A10" s="17" t="s">
        <v>19</v>
      </c>
      <c r="B10" s="10">
        <f t="shared" si="1"/>
        <v>0</v>
      </c>
      <c r="C10" s="14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6">
        <v>0</v>
      </c>
    </row>
    <row r="11" spans="1:14" ht="15.75" thickBot="1" x14ac:dyDescent="0.3">
      <c r="A11" s="17" t="s">
        <v>20</v>
      </c>
      <c r="B11" s="10">
        <f t="shared" si="1"/>
        <v>0</v>
      </c>
      <c r="C11" s="14"/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6">
        <v>0</v>
      </c>
    </row>
    <row r="12" spans="1:14" ht="15.75" thickBot="1" x14ac:dyDescent="0.3">
      <c r="A12" s="17" t="s">
        <v>21</v>
      </c>
      <c r="B12" s="10">
        <f t="shared" si="1"/>
        <v>0</v>
      </c>
      <c r="C12" s="14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6">
        <v>0</v>
      </c>
    </row>
    <row r="13" spans="1:14" ht="15.75" thickBot="1" x14ac:dyDescent="0.3">
      <c r="A13" s="17" t="s">
        <v>22</v>
      </c>
      <c r="B13" s="10">
        <f t="shared" si="1"/>
        <v>848230.05333333323</v>
      </c>
      <c r="C13" s="14">
        <f>848230/12+0.09</f>
        <v>70685.923333333325</v>
      </c>
      <c r="D13" s="15">
        <v>70685.83</v>
      </c>
      <c r="E13" s="15">
        <v>70685.83</v>
      </c>
      <c r="F13" s="15">
        <v>70685.83</v>
      </c>
      <c r="G13" s="15">
        <v>70685.83</v>
      </c>
      <c r="H13" s="15">
        <v>70685.83</v>
      </c>
      <c r="I13" s="15">
        <v>70685.83</v>
      </c>
      <c r="J13" s="15">
        <v>70685.83</v>
      </c>
      <c r="K13" s="15">
        <v>70685.83</v>
      </c>
      <c r="L13" s="15">
        <v>70685.83</v>
      </c>
      <c r="M13" s="15">
        <v>70685.83</v>
      </c>
      <c r="N13" s="15">
        <v>70685.83</v>
      </c>
    </row>
    <row r="14" spans="1:14" ht="15.75" thickBot="1" x14ac:dyDescent="0.3">
      <c r="A14" s="17" t="s">
        <v>23</v>
      </c>
      <c r="B14" s="10">
        <f t="shared" si="1"/>
        <v>0</v>
      </c>
      <c r="C14" s="14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6">
        <v>0</v>
      </c>
    </row>
    <row r="15" spans="1:14" ht="42" customHeight="1" thickBot="1" x14ac:dyDescent="0.3">
      <c r="A15" s="18" t="s">
        <v>24</v>
      </c>
      <c r="B15" s="10">
        <f t="shared" si="1"/>
        <v>0</v>
      </c>
      <c r="C15" s="14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6">
        <v>0</v>
      </c>
    </row>
    <row r="16" spans="1:14" ht="31.5" customHeight="1" thickBot="1" x14ac:dyDescent="0.3">
      <c r="A16" s="6" t="s">
        <v>25</v>
      </c>
      <c r="B16" s="10">
        <f t="shared" si="1"/>
        <v>0</v>
      </c>
      <c r="C16" s="11">
        <f>SUM(C17:C21)</f>
        <v>0</v>
      </c>
      <c r="D16" s="11">
        <f t="shared" ref="D16:N16" si="3">SUM(D17:D21)</f>
        <v>0</v>
      </c>
      <c r="E16" s="11">
        <f t="shared" si="3"/>
        <v>0</v>
      </c>
      <c r="F16" s="11">
        <f t="shared" si="3"/>
        <v>0</v>
      </c>
      <c r="G16" s="11">
        <f t="shared" si="3"/>
        <v>0</v>
      </c>
      <c r="H16" s="11">
        <f t="shared" si="3"/>
        <v>0</v>
      </c>
      <c r="I16" s="11">
        <f t="shared" si="3"/>
        <v>0</v>
      </c>
      <c r="J16" s="11">
        <f t="shared" si="3"/>
        <v>0</v>
      </c>
      <c r="K16" s="11">
        <f t="shared" si="3"/>
        <v>0</v>
      </c>
      <c r="L16" s="11">
        <f t="shared" si="3"/>
        <v>0</v>
      </c>
      <c r="M16" s="11">
        <f t="shared" si="3"/>
        <v>0</v>
      </c>
      <c r="N16" s="12">
        <f t="shared" si="3"/>
        <v>0</v>
      </c>
    </row>
    <row r="17" spans="1:14" ht="15.75" thickBot="1" x14ac:dyDescent="0.3">
      <c r="A17" s="13" t="s">
        <v>26</v>
      </c>
      <c r="B17" s="10">
        <f t="shared" si="1"/>
        <v>0</v>
      </c>
      <c r="C17" s="14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6">
        <v>0</v>
      </c>
    </row>
    <row r="18" spans="1:14" ht="15.75" thickBot="1" x14ac:dyDescent="0.3">
      <c r="A18" s="17" t="s">
        <v>27</v>
      </c>
      <c r="B18" s="10">
        <f t="shared" si="1"/>
        <v>0</v>
      </c>
      <c r="C18" s="14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6">
        <v>0</v>
      </c>
    </row>
    <row r="19" spans="1:14" ht="15.75" thickBot="1" x14ac:dyDescent="0.3">
      <c r="A19" s="17" t="s">
        <v>28</v>
      </c>
      <c r="B19" s="10">
        <f t="shared" si="1"/>
        <v>0</v>
      </c>
      <c r="C19" s="14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6">
        <v>0</v>
      </c>
    </row>
    <row r="20" spans="1:14" ht="19.5" customHeight="1" thickBot="1" x14ac:dyDescent="0.3">
      <c r="A20" s="17" t="s">
        <v>29</v>
      </c>
      <c r="B20" s="10">
        <f t="shared" si="1"/>
        <v>0</v>
      </c>
      <c r="C20" s="14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6">
        <v>0</v>
      </c>
    </row>
    <row r="21" spans="1:14" ht="17.25" customHeight="1" thickBot="1" x14ac:dyDescent="0.3">
      <c r="A21" s="18" t="s">
        <v>30</v>
      </c>
      <c r="B21" s="10">
        <f t="shared" si="1"/>
        <v>0</v>
      </c>
      <c r="C21" s="14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6">
        <v>0</v>
      </c>
    </row>
    <row r="22" spans="1:14" ht="27" customHeight="1" thickBot="1" x14ac:dyDescent="0.3">
      <c r="A22" s="6" t="s">
        <v>31</v>
      </c>
      <c r="B22" s="10">
        <f t="shared" si="1"/>
        <v>863052.12083333335</v>
      </c>
      <c r="C22" s="11">
        <f>SUM(C23:C24)</f>
        <v>71921.010833333334</v>
      </c>
      <c r="D22" s="11">
        <f t="shared" ref="D22:N22" si="4">SUM(D23:D24)</f>
        <v>71921.009999999995</v>
      </c>
      <c r="E22" s="11">
        <f t="shared" si="4"/>
        <v>71921.009999999995</v>
      </c>
      <c r="F22" s="11">
        <f t="shared" si="4"/>
        <v>71921.009999999995</v>
      </c>
      <c r="G22" s="11">
        <f t="shared" si="4"/>
        <v>71921.009999999995</v>
      </c>
      <c r="H22" s="11">
        <f t="shared" si="4"/>
        <v>71921.009999999995</v>
      </c>
      <c r="I22" s="11">
        <f t="shared" si="4"/>
        <v>71921.009999999995</v>
      </c>
      <c r="J22" s="11">
        <f t="shared" si="4"/>
        <v>71921.009999999995</v>
      </c>
      <c r="K22" s="11">
        <f t="shared" si="4"/>
        <v>71921.009999999995</v>
      </c>
      <c r="L22" s="11">
        <f t="shared" si="4"/>
        <v>71921.009999999995</v>
      </c>
      <c r="M22" s="11">
        <f t="shared" si="4"/>
        <v>71921.009999999995</v>
      </c>
      <c r="N22" s="12">
        <f t="shared" si="4"/>
        <v>71921.009999999995</v>
      </c>
    </row>
    <row r="23" spans="1:14" ht="27" customHeight="1" thickBot="1" x14ac:dyDescent="0.3">
      <c r="A23" s="13" t="s">
        <v>32</v>
      </c>
      <c r="B23" s="10">
        <f t="shared" si="1"/>
        <v>863052.12083333335</v>
      </c>
      <c r="C23" s="14">
        <f>863052.13/12</f>
        <v>71921.010833333334</v>
      </c>
      <c r="D23" s="15">
        <v>71921.009999999995</v>
      </c>
      <c r="E23" s="15">
        <v>71921.009999999995</v>
      </c>
      <c r="F23" s="15">
        <v>71921.009999999995</v>
      </c>
      <c r="G23" s="15">
        <v>71921.009999999995</v>
      </c>
      <c r="H23" s="15">
        <v>71921.009999999995</v>
      </c>
      <c r="I23" s="15">
        <v>71921.009999999995</v>
      </c>
      <c r="J23" s="15">
        <v>71921.009999999995</v>
      </c>
      <c r="K23" s="15">
        <v>71921.009999999995</v>
      </c>
      <c r="L23" s="15">
        <v>71921.009999999995</v>
      </c>
      <c r="M23" s="15">
        <v>71921.009999999995</v>
      </c>
      <c r="N23" s="15">
        <v>71921.009999999995</v>
      </c>
    </row>
    <row r="24" spans="1:14" ht="40.5" customHeight="1" thickBot="1" x14ac:dyDescent="0.3">
      <c r="A24" s="18" t="s">
        <v>33</v>
      </c>
      <c r="B24" s="10">
        <f t="shared" si="1"/>
        <v>0</v>
      </c>
      <c r="C24" s="14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6">
        <v>0</v>
      </c>
    </row>
    <row r="25" spans="1:14" ht="15.75" thickBot="1" x14ac:dyDescent="0.3">
      <c r="A25" s="6" t="s">
        <v>34</v>
      </c>
      <c r="B25" s="10">
        <f t="shared" si="1"/>
        <v>14093432.276666664</v>
      </c>
      <c r="C25" s="11">
        <f>SUM(C26:C31)</f>
        <v>1174452.6866666668</v>
      </c>
      <c r="D25" s="11">
        <f t="shared" ref="D25:N25" si="5">SUM(D26:D31)</f>
        <v>1174452.69</v>
      </c>
      <c r="E25" s="11">
        <f t="shared" si="5"/>
        <v>1174452.69</v>
      </c>
      <c r="F25" s="11">
        <f t="shared" si="5"/>
        <v>1174452.69</v>
      </c>
      <c r="G25" s="11">
        <f t="shared" si="5"/>
        <v>1174452.69</v>
      </c>
      <c r="H25" s="11">
        <f t="shared" si="5"/>
        <v>1174452.69</v>
      </c>
      <c r="I25" s="11">
        <f t="shared" si="5"/>
        <v>1174452.69</v>
      </c>
      <c r="J25" s="11">
        <f t="shared" si="5"/>
        <v>1174452.69</v>
      </c>
      <c r="K25" s="11">
        <f t="shared" si="5"/>
        <v>1174452.69</v>
      </c>
      <c r="L25" s="11">
        <f t="shared" si="5"/>
        <v>1174452.69</v>
      </c>
      <c r="M25" s="11">
        <f t="shared" si="5"/>
        <v>1174452.69</v>
      </c>
      <c r="N25" s="12">
        <f t="shared" si="5"/>
        <v>1174452.69</v>
      </c>
    </row>
    <row r="26" spans="1:14" ht="40.5" customHeight="1" thickBot="1" x14ac:dyDescent="0.3">
      <c r="A26" s="13" t="s">
        <v>35</v>
      </c>
      <c r="B26" s="10">
        <f t="shared" si="1"/>
        <v>14093432.276666664</v>
      </c>
      <c r="C26" s="14">
        <f>14093432.24/12</f>
        <v>1174452.6866666668</v>
      </c>
      <c r="D26" s="15">
        <v>1174452.69</v>
      </c>
      <c r="E26" s="15">
        <v>1174452.69</v>
      </c>
      <c r="F26" s="15">
        <v>1174452.69</v>
      </c>
      <c r="G26" s="15">
        <v>1174452.69</v>
      </c>
      <c r="H26" s="15">
        <v>1174452.69</v>
      </c>
      <c r="I26" s="15">
        <v>1174452.69</v>
      </c>
      <c r="J26" s="15">
        <v>1174452.69</v>
      </c>
      <c r="K26" s="15">
        <v>1174452.69</v>
      </c>
      <c r="L26" s="15">
        <v>1174452.69</v>
      </c>
      <c r="M26" s="15">
        <v>1174452.69</v>
      </c>
      <c r="N26" s="15">
        <v>1174452.69</v>
      </c>
    </row>
    <row r="27" spans="1:14" ht="18.75" customHeight="1" thickBot="1" x14ac:dyDescent="0.3">
      <c r="A27" s="17" t="s">
        <v>36</v>
      </c>
      <c r="B27" s="10">
        <f t="shared" si="1"/>
        <v>0</v>
      </c>
      <c r="C27" s="14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6">
        <v>0</v>
      </c>
    </row>
    <row r="28" spans="1:14" ht="24" customHeight="1" thickBot="1" x14ac:dyDescent="0.3">
      <c r="A28" s="17" t="s">
        <v>37</v>
      </c>
      <c r="B28" s="10">
        <f t="shared" si="1"/>
        <v>0</v>
      </c>
      <c r="C28" s="14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6">
        <v>0</v>
      </c>
    </row>
    <row r="29" spans="1:14" ht="15.95" customHeight="1" thickBot="1" x14ac:dyDescent="0.3">
      <c r="A29" s="17" t="s">
        <v>38</v>
      </c>
      <c r="B29" s="10">
        <f t="shared" si="1"/>
        <v>0</v>
      </c>
      <c r="C29" s="14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6">
        <v>0</v>
      </c>
    </row>
    <row r="30" spans="1:14" ht="20.25" customHeight="1" thickBot="1" x14ac:dyDescent="0.3">
      <c r="A30" s="17" t="s">
        <v>39</v>
      </c>
      <c r="B30" s="10">
        <f t="shared" si="1"/>
        <v>0</v>
      </c>
      <c r="C30" s="14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6">
        <v>0</v>
      </c>
    </row>
    <row r="31" spans="1:14" ht="45.75" customHeight="1" thickBot="1" x14ac:dyDescent="0.3">
      <c r="A31" s="18" t="s">
        <v>40</v>
      </c>
      <c r="B31" s="10">
        <f t="shared" si="1"/>
        <v>0</v>
      </c>
      <c r="C31" s="14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6">
        <v>0</v>
      </c>
    </row>
    <row r="32" spans="1:14" ht="34.5" customHeight="1" thickBot="1" x14ac:dyDescent="0.3">
      <c r="A32" s="6" t="s">
        <v>41</v>
      </c>
      <c r="B32" s="10">
        <f t="shared" si="1"/>
        <v>2807467.682500001</v>
      </c>
      <c r="C32" s="11">
        <f>SUM(C33:C35)</f>
        <v>233955.64249999999</v>
      </c>
      <c r="D32" s="11">
        <f t="shared" ref="D32:N32" si="6">SUM(D33:D35)</f>
        <v>233955.64</v>
      </c>
      <c r="E32" s="11">
        <f t="shared" si="6"/>
        <v>233955.64</v>
      </c>
      <c r="F32" s="11">
        <f t="shared" si="6"/>
        <v>233955.64</v>
      </c>
      <c r="G32" s="11">
        <f t="shared" si="6"/>
        <v>233955.64</v>
      </c>
      <c r="H32" s="11">
        <f t="shared" si="6"/>
        <v>233955.64</v>
      </c>
      <c r="I32" s="11">
        <f t="shared" si="6"/>
        <v>233955.64</v>
      </c>
      <c r="J32" s="11">
        <f t="shared" si="6"/>
        <v>233955.64</v>
      </c>
      <c r="K32" s="11">
        <f t="shared" si="6"/>
        <v>233955.64</v>
      </c>
      <c r="L32" s="11">
        <f t="shared" si="6"/>
        <v>233955.64</v>
      </c>
      <c r="M32" s="11">
        <f t="shared" si="6"/>
        <v>233955.64</v>
      </c>
      <c r="N32" s="12">
        <f t="shared" si="6"/>
        <v>233955.64</v>
      </c>
    </row>
    <row r="33" spans="1:14" ht="20.25" customHeight="1" thickBot="1" x14ac:dyDescent="0.3">
      <c r="A33" s="13" t="s">
        <v>41</v>
      </c>
      <c r="B33" s="10">
        <f t="shared" si="1"/>
        <v>2807467.682500001</v>
      </c>
      <c r="C33" s="14">
        <f>2807467.71/12</f>
        <v>233955.64249999999</v>
      </c>
      <c r="D33" s="15">
        <v>233955.64</v>
      </c>
      <c r="E33" s="15">
        <v>233955.64</v>
      </c>
      <c r="F33" s="15">
        <v>233955.64</v>
      </c>
      <c r="G33" s="15">
        <v>233955.64</v>
      </c>
      <c r="H33" s="15">
        <v>233955.64</v>
      </c>
      <c r="I33" s="15">
        <v>233955.64</v>
      </c>
      <c r="J33" s="15">
        <v>233955.64</v>
      </c>
      <c r="K33" s="15">
        <v>233955.64</v>
      </c>
      <c r="L33" s="15">
        <v>233955.64</v>
      </c>
      <c r="M33" s="15">
        <v>233955.64</v>
      </c>
      <c r="N33" s="15">
        <v>233955.64</v>
      </c>
    </row>
    <row r="34" spans="1:14" ht="20.25" customHeight="1" thickBot="1" x14ac:dyDescent="0.3">
      <c r="A34" s="17" t="s">
        <v>42</v>
      </c>
      <c r="B34" s="10">
        <f t="shared" si="1"/>
        <v>0</v>
      </c>
      <c r="C34" s="14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6">
        <v>0</v>
      </c>
    </row>
    <row r="35" spans="1:14" ht="39.75" customHeight="1" thickBot="1" x14ac:dyDescent="0.3">
      <c r="A35" s="18" t="s">
        <v>43</v>
      </c>
      <c r="B35" s="10">
        <f t="shared" si="1"/>
        <v>0</v>
      </c>
      <c r="C35" s="14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6">
        <v>0</v>
      </c>
    </row>
    <row r="36" spans="1:14" ht="20.25" customHeight="1" thickBot="1" x14ac:dyDescent="0.3">
      <c r="A36" s="6" t="s">
        <v>44</v>
      </c>
      <c r="B36" s="10">
        <f t="shared" si="1"/>
        <v>4301171.8600000003</v>
      </c>
      <c r="C36" s="11">
        <f>SUM(C37:C40)</f>
        <v>358430.98833333334</v>
      </c>
      <c r="D36" s="11">
        <f t="shared" ref="D36:N36" si="7">SUM(D37:D40)</f>
        <v>358430.98833333334</v>
      </c>
      <c r="E36" s="11">
        <f>SUM(E37:E40)</f>
        <v>358430.98833333334</v>
      </c>
      <c r="F36" s="11">
        <f t="shared" si="7"/>
        <v>358430.98833333334</v>
      </c>
      <c r="G36" s="11">
        <f t="shared" si="7"/>
        <v>358430.98833333334</v>
      </c>
      <c r="H36" s="11">
        <f t="shared" si="7"/>
        <v>358430.98833333334</v>
      </c>
      <c r="I36" s="11">
        <f t="shared" si="7"/>
        <v>358430.98833333334</v>
      </c>
      <c r="J36" s="11">
        <f t="shared" si="7"/>
        <v>358430.98833333334</v>
      </c>
      <c r="K36" s="11">
        <f t="shared" si="7"/>
        <v>358430.98833333334</v>
      </c>
      <c r="L36" s="11">
        <f t="shared" si="7"/>
        <v>358430.98833333334</v>
      </c>
      <c r="M36" s="11">
        <f t="shared" si="7"/>
        <v>358430.98833333334</v>
      </c>
      <c r="N36" s="12">
        <f t="shared" si="7"/>
        <v>358430.98833333334</v>
      </c>
    </row>
    <row r="37" spans="1:14" ht="20.25" customHeight="1" thickBot="1" x14ac:dyDescent="0.3">
      <c r="A37" s="13" t="s">
        <v>44</v>
      </c>
      <c r="B37" s="10">
        <f t="shared" si="1"/>
        <v>4301171.8600000003</v>
      </c>
      <c r="C37" s="14">
        <f>4301171.86/12</f>
        <v>358430.98833333334</v>
      </c>
      <c r="D37" s="14">
        <f t="shared" ref="D37:N37" si="8">4301171.86/12</f>
        <v>358430.98833333334</v>
      </c>
      <c r="E37" s="14">
        <f t="shared" si="8"/>
        <v>358430.98833333334</v>
      </c>
      <c r="F37" s="14">
        <f t="shared" si="8"/>
        <v>358430.98833333334</v>
      </c>
      <c r="G37" s="14">
        <f t="shared" si="8"/>
        <v>358430.98833333334</v>
      </c>
      <c r="H37" s="14">
        <f t="shared" si="8"/>
        <v>358430.98833333334</v>
      </c>
      <c r="I37" s="14">
        <f t="shared" si="8"/>
        <v>358430.98833333334</v>
      </c>
      <c r="J37" s="14">
        <f t="shared" si="8"/>
        <v>358430.98833333334</v>
      </c>
      <c r="K37" s="14">
        <f t="shared" si="8"/>
        <v>358430.98833333334</v>
      </c>
      <c r="L37" s="14">
        <f t="shared" si="8"/>
        <v>358430.98833333334</v>
      </c>
      <c r="M37" s="14">
        <f t="shared" si="8"/>
        <v>358430.98833333334</v>
      </c>
      <c r="N37" s="14">
        <f t="shared" si="8"/>
        <v>358430.98833333334</v>
      </c>
    </row>
    <row r="38" spans="1:14" ht="20.25" customHeight="1" thickBot="1" x14ac:dyDescent="0.3">
      <c r="A38" s="17" t="s">
        <v>45</v>
      </c>
      <c r="B38" s="10">
        <f t="shared" si="1"/>
        <v>0</v>
      </c>
      <c r="C38" s="14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6">
        <v>0</v>
      </c>
    </row>
    <row r="39" spans="1:14" ht="20.25" customHeight="1" thickBot="1" x14ac:dyDescent="0.3">
      <c r="A39" s="17" t="s">
        <v>46</v>
      </c>
      <c r="B39" s="10">
        <f t="shared" si="1"/>
        <v>0</v>
      </c>
      <c r="C39" s="14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6">
        <v>0</v>
      </c>
    </row>
    <row r="40" spans="1:14" ht="37.5" customHeight="1" thickBot="1" x14ac:dyDescent="0.3">
      <c r="A40" s="18" t="s">
        <v>47</v>
      </c>
      <c r="B40" s="10">
        <f t="shared" si="1"/>
        <v>0</v>
      </c>
      <c r="C40" s="14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6">
        <v>0</v>
      </c>
    </row>
    <row r="41" spans="1:14" ht="27" customHeight="1" thickBot="1" x14ac:dyDescent="0.3">
      <c r="A41" s="6" t="s">
        <v>48</v>
      </c>
      <c r="B41" s="10">
        <f t="shared" si="1"/>
        <v>0</v>
      </c>
      <c r="C41" s="11">
        <f>SUM(C42:C50)</f>
        <v>0</v>
      </c>
      <c r="D41" s="11">
        <f t="shared" ref="D41:N41" si="9">SUM(D42:D50)</f>
        <v>0</v>
      </c>
      <c r="E41" s="11">
        <f t="shared" si="9"/>
        <v>0</v>
      </c>
      <c r="F41" s="11">
        <f t="shared" si="9"/>
        <v>0</v>
      </c>
      <c r="G41" s="11">
        <f t="shared" si="9"/>
        <v>0</v>
      </c>
      <c r="H41" s="11">
        <f t="shared" si="9"/>
        <v>0</v>
      </c>
      <c r="I41" s="11">
        <f t="shared" si="9"/>
        <v>0</v>
      </c>
      <c r="J41" s="11">
        <f t="shared" si="9"/>
        <v>0</v>
      </c>
      <c r="K41" s="11">
        <f t="shared" si="9"/>
        <v>0</v>
      </c>
      <c r="L41" s="11">
        <f t="shared" si="9"/>
        <v>0</v>
      </c>
      <c r="M41" s="11">
        <f t="shared" si="9"/>
        <v>0</v>
      </c>
      <c r="N41" s="12">
        <f t="shared" si="9"/>
        <v>0</v>
      </c>
    </row>
    <row r="42" spans="1:14" ht="26.25" customHeight="1" thickBot="1" x14ac:dyDescent="0.3">
      <c r="A42" s="13" t="s">
        <v>49</v>
      </c>
      <c r="B42" s="10">
        <f t="shared" si="1"/>
        <v>0</v>
      </c>
      <c r="C42" s="14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6">
        <v>0</v>
      </c>
    </row>
    <row r="43" spans="1:14" ht="27" customHeight="1" thickBot="1" x14ac:dyDescent="0.3">
      <c r="A43" s="17" t="s">
        <v>50</v>
      </c>
      <c r="B43" s="10">
        <f t="shared" si="1"/>
        <v>0</v>
      </c>
      <c r="C43" s="14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6">
        <v>0</v>
      </c>
    </row>
    <row r="44" spans="1:14" ht="45" customHeight="1" thickBot="1" x14ac:dyDescent="0.3">
      <c r="A44" s="17" t="s">
        <v>51</v>
      </c>
      <c r="B44" s="10">
        <f t="shared" si="1"/>
        <v>0</v>
      </c>
      <c r="C44" s="14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6">
        <v>0</v>
      </c>
    </row>
    <row r="45" spans="1:14" ht="35.25" customHeight="1" thickBot="1" x14ac:dyDescent="0.3">
      <c r="A45" s="17" t="s">
        <v>52</v>
      </c>
      <c r="B45" s="10">
        <f t="shared" si="1"/>
        <v>0</v>
      </c>
      <c r="C45" s="14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6">
        <v>0</v>
      </c>
    </row>
    <row r="46" spans="1:14" ht="42.75" customHeight="1" thickBot="1" x14ac:dyDescent="0.3">
      <c r="A46" s="17" t="s">
        <v>53</v>
      </c>
      <c r="B46" s="10">
        <f t="shared" si="1"/>
        <v>0</v>
      </c>
      <c r="C46" s="14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6">
        <v>0</v>
      </c>
    </row>
    <row r="47" spans="1:14" ht="36.75" customHeight="1" thickBot="1" x14ac:dyDescent="0.3">
      <c r="A47" s="17" t="s">
        <v>54</v>
      </c>
      <c r="B47" s="10">
        <f t="shared" si="1"/>
        <v>0</v>
      </c>
      <c r="C47" s="14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6">
        <v>0</v>
      </c>
    </row>
    <row r="48" spans="1:14" ht="41.25" customHeight="1" thickBot="1" x14ac:dyDescent="0.3">
      <c r="A48" s="17" t="s">
        <v>55</v>
      </c>
      <c r="B48" s="10">
        <f t="shared" si="1"/>
        <v>0</v>
      </c>
      <c r="C48" s="14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6">
        <v>0</v>
      </c>
    </row>
    <row r="49" spans="1:14" ht="41.25" customHeight="1" thickBot="1" x14ac:dyDescent="0.3">
      <c r="A49" s="17" t="s">
        <v>56</v>
      </c>
      <c r="B49" s="10">
        <f t="shared" si="1"/>
        <v>0</v>
      </c>
      <c r="C49" s="14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6">
        <v>0</v>
      </c>
    </row>
    <row r="50" spans="1:14" ht="20.25" customHeight="1" thickBot="1" x14ac:dyDescent="0.3">
      <c r="A50" s="18" t="s">
        <v>57</v>
      </c>
      <c r="B50" s="10">
        <f t="shared" si="1"/>
        <v>0</v>
      </c>
      <c r="C50" s="14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6">
        <v>0</v>
      </c>
    </row>
    <row r="51" spans="1:14" ht="31.5" customHeight="1" thickBot="1" x14ac:dyDescent="0.3">
      <c r="A51" s="6" t="s">
        <v>58</v>
      </c>
      <c r="B51" s="10">
        <f t="shared" si="1"/>
        <v>703075260.48833334</v>
      </c>
      <c r="C51" s="11">
        <f>SUM(C52:C56)</f>
        <v>58589605.048333332</v>
      </c>
      <c r="D51" s="11">
        <f t="shared" ref="D51:N51" si="10">SUM(D52:D56)</f>
        <v>58589605.039999999</v>
      </c>
      <c r="E51" s="11">
        <f t="shared" si="10"/>
        <v>58589605.039999999</v>
      </c>
      <c r="F51" s="11">
        <f t="shared" si="10"/>
        <v>58589605.039999999</v>
      </c>
      <c r="G51" s="11">
        <f t="shared" si="10"/>
        <v>58589605.039999999</v>
      </c>
      <c r="H51" s="11">
        <f t="shared" si="10"/>
        <v>58589605.039999999</v>
      </c>
      <c r="I51" s="11">
        <f t="shared" si="10"/>
        <v>58589605.039999999</v>
      </c>
      <c r="J51" s="11">
        <f t="shared" si="10"/>
        <v>58589605.039999999</v>
      </c>
      <c r="K51" s="11">
        <f t="shared" si="10"/>
        <v>58589605.039999999</v>
      </c>
      <c r="L51" s="11">
        <f t="shared" si="10"/>
        <v>58589605.039999999</v>
      </c>
      <c r="M51" s="11">
        <f t="shared" si="10"/>
        <v>58589605.039999999</v>
      </c>
      <c r="N51" s="12">
        <f t="shared" si="10"/>
        <v>58589605.039999999</v>
      </c>
    </row>
    <row r="52" spans="1:14" ht="15.95" customHeight="1" thickBot="1" x14ac:dyDescent="0.3">
      <c r="A52" s="13" t="s">
        <v>59</v>
      </c>
      <c r="B52" s="10">
        <f t="shared" si="1"/>
        <v>127839889.92166664</v>
      </c>
      <c r="C52" s="14">
        <f>127839889.94/12</f>
        <v>10653324.161666667</v>
      </c>
      <c r="D52" s="15">
        <v>10653324.16</v>
      </c>
      <c r="E52" s="15">
        <v>10653324.16</v>
      </c>
      <c r="F52" s="15">
        <v>10653324.16</v>
      </c>
      <c r="G52" s="15">
        <v>10653324.16</v>
      </c>
      <c r="H52" s="15">
        <v>10653324.16</v>
      </c>
      <c r="I52" s="15">
        <v>10653324.16</v>
      </c>
      <c r="J52" s="15">
        <v>10653324.16</v>
      </c>
      <c r="K52" s="15">
        <v>10653324.16</v>
      </c>
      <c r="L52" s="15">
        <v>10653324.16</v>
      </c>
      <c r="M52" s="15">
        <v>10653324.16</v>
      </c>
      <c r="N52" s="15">
        <v>10653324.16</v>
      </c>
    </row>
    <row r="53" spans="1:14" ht="15.95" customHeight="1" thickBot="1" x14ac:dyDescent="0.3">
      <c r="A53" s="17" t="s">
        <v>60</v>
      </c>
      <c r="B53" s="10">
        <f t="shared" si="1"/>
        <v>45073615.443333328</v>
      </c>
      <c r="C53" s="14">
        <f>45073615.48/12</f>
        <v>3756134.6233333331</v>
      </c>
      <c r="D53" s="15">
        <v>3756134.62</v>
      </c>
      <c r="E53" s="15">
        <v>3756134.62</v>
      </c>
      <c r="F53" s="15">
        <v>3756134.62</v>
      </c>
      <c r="G53" s="15">
        <v>3756134.62</v>
      </c>
      <c r="H53" s="15">
        <v>3756134.62</v>
      </c>
      <c r="I53" s="15">
        <v>3756134.62</v>
      </c>
      <c r="J53" s="15">
        <v>3756134.62</v>
      </c>
      <c r="K53" s="15">
        <v>3756134.62</v>
      </c>
      <c r="L53" s="15">
        <v>3756134.62</v>
      </c>
      <c r="M53" s="15">
        <v>3756134.62</v>
      </c>
      <c r="N53" s="15">
        <v>3756134.62</v>
      </c>
    </row>
    <row r="54" spans="1:14" ht="15.95" customHeight="1" thickBot="1" x14ac:dyDescent="0.3">
      <c r="A54" s="17" t="s">
        <v>61</v>
      </c>
      <c r="B54" s="10">
        <f t="shared" si="1"/>
        <v>530161755.12333328</v>
      </c>
      <c r="C54" s="14">
        <f>530161755.16/12</f>
        <v>44180146.263333336</v>
      </c>
      <c r="D54" s="15">
        <v>44180146.259999998</v>
      </c>
      <c r="E54" s="15">
        <v>44180146.259999998</v>
      </c>
      <c r="F54" s="15">
        <v>44180146.259999998</v>
      </c>
      <c r="G54" s="15">
        <v>44180146.259999998</v>
      </c>
      <c r="H54" s="15">
        <v>44180146.259999998</v>
      </c>
      <c r="I54" s="15">
        <v>44180146.259999998</v>
      </c>
      <c r="J54" s="15">
        <v>44180146.259999998</v>
      </c>
      <c r="K54" s="15">
        <v>44180146.259999998</v>
      </c>
      <c r="L54" s="15">
        <v>44180146.259999998</v>
      </c>
      <c r="M54" s="15">
        <v>44180146.259999998</v>
      </c>
      <c r="N54" s="15">
        <v>44180146.259999998</v>
      </c>
    </row>
    <row r="55" spans="1:14" ht="15.95" customHeight="1" thickBot="1" x14ac:dyDescent="0.3">
      <c r="A55" s="17" t="s">
        <v>62</v>
      </c>
      <c r="B55" s="10">
        <f t="shared" si="1"/>
        <v>0</v>
      </c>
      <c r="C55" s="14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6">
        <v>0</v>
      </c>
    </row>
    <row r="56" spans="1:14" ht="15.95" customHeight="1" thickBot="1" x14ac:dyDescent="0.3">
      <c r="A56" s="18" t="s">
        <v>63</v>
      </c>
      <c r="B56" s="10">
        <f t="shared" si="1"/>
        <v>0</v>
      </c>
      <c r="C56" s="14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6">
        <v>0</v>
      </c>
    </row>
    <row r="57" spans="1:14" ht="29.25" customHeight="1" thickBot="1" x14ac:dyDescent="0.3">
      <c r="A57" s="6" t="s">
        <v>64</v>
      </c>
      <c r="B57" s="10">
        <f t="shared" si="1"/>
        <v>0</v>
      </c>
      <c r="C57" s="11">
        <f>SUM(C58:C64)</f>
        <v>0</v>
      </c>
      <c r="D57" s="11">
        <f t="shared" ref="D57:N57" si="11">SUM(D58:D64)</f>
        <v>0</v>
      </c>
      <c r="E57" s="11">
        <f t="shared" si="11"/>
        <v>0</v>
      </c>
      <c r="F57" s="11">
        <f t="shared" si="11"/>
        <v>0</v>
      </c>
      <c r="G57" s="11">
        <f t="shared" si="11"/>
        <v>0</v>
      </c>
      <c r="H57" s="11">
        <f t="shared" si="11"/>
        <v>0</v>
      </c>
      <c r="I57" s="11">
        <f t="shared" si="11"/>
        <v>0</v>
      </c>
      <c r="J57" s="11">
        <f t="shared" si="11"/>
        <v>0</v>
      </c>
      <c r="K57" s="11">
        <f t="shared" si="11"/>
        <v>0</v>
      </c>
      <c r="L57" s="11">
        <f t="shared" si="11"/>
        <v>0</v>
      </c>
      <c r="M57" s="11">
        <f t="shared" si="11"/>
        <v>0</v>
      </c>
      <c r="N57" s="12">
        <f t="shared" si="11"/>
        <v>0</v>
      </c>
    </row>
    <row r="58" spans="1:14" ht="15.95" customHeight="1" thickBot="1" x14ac:dyDescent="0.3">
      <c r="A58" s="13" t="s">
        <v>65</v>
      </c>
      <c r="B58" s="10">
        <f t="shared" si="1"/>
        <v>0</v>
      </c>
      <c r="C58" s="14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6">
        <v>0</v>
      </c>
    </row>
    <row r="59" spans="1:14" ht="15.95" customHeight="1" thickBot="1" x14ac:dyDescent="0.3">
      <c r="A59" s="17" t="s">
        <v>66</v>
      </c>
      <c r="B59" s="10">
        <f t="shared" si="1"/>
        <v>0</v>
      </c>
      <c r="C59" s="14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6">
        <v>0</v>
      </c>
    </row>
    <row r="60" spans="1:14" ht="15.95" customHeight="1" thickBot="1" x14ac:dyDescent="0.3">
      <c r="A60" s="17" t="s">
        <v>67</v>
      </c>
      <c r="B60" s="10">
        <f t="shared" si="1"/>
        <v>0</v>
      </c>
      <c r="C60" s="14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6">
        <v>0</v>
      </c>
    </row>
    <row r="61" spans="1:14" ht="15.95" customHeight="1" thickBot="1" x14ac:dyDescent="0.3">
      <c r="A61" s="17" t="s">
        <v>68</v>
      </c>
      <c r="B61" s="10">
        <f t="shared" si="1"/>
        <v>0</v>
      </c>
      <c r="C61" s="14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6">
        <v>0</v>
      </c>
    </row>
    <row r="62" spans="1:14" ht="15.95" customHeight="1" thickBot="1" x14ac:dyDescent="0.3">
      <c r="A62" s="17" t="s">
        <v>69</v>
      </c>
      <c r="B62" s="10">
        <f t="shared" si="1"/>
        <v>0</v>
      </c>
      <c r="C62" s="14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6">
        <v>0</v>
      </c>
    </row>
    <row r="63" spans="1:14" ht="15.95" customHeight="1" thickBot="1" x14ac:dyDescent="0.3">
      <c r="A63" s="17" t="s">
        <v>70</v>
      </c>
      <c r="B63" s="10">
        <f t="shared" si="1"/>
        <v>0</v>
      </c>
      <c r="C63" s="14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6">
        <v>0</v>
      </c>
    </row>
    <row r="64" spans="1:14" ht="38.25" customHeight="1" thickBot="1" x14ac:dyDescent="0.3">
      <c r="A64" s="18" t="s">
        <v>71</v>
      </c>
      <c r="B64" s="10">
        <f t="shared" si="1"/>
        <v>0</v>
      </c>
      <c r="C64" s="14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6">
        <v>0</v>
      </c>
    </row>
    <row r="65" spans="1:14" ht="15.95" customHeight="1" thickBot="1" x14ac:dyDescent="0.3">
      <c r="A65" s="6" t="s">
        <v>72</v>
      </c>
      <c r="B65" s="10">
        <f t="shared" si="1"/>
        <v>0</v>
      </c>
      <c r="C65" s="11">
        <f>SUM(C66:C68)</f>
        <v>0</v>
      </c>
      <c r="D65" s="11">
        <f t="shared" ref="D65:N65" si="12">SUM(D66:D68)</f>
        <v>0</v>
      </c>
      <c r="E65" s="11">
        <f t="shared" si="12"/>
        <v>0</v>
      </c>
      <c r="F65" s="11">
        <f t="shared" si="12"/>
        <v>0</v>
      </c>
      <c r="G65" s="11">
        <f t="shared" si="12"/>
        <v>0</v>
      </c>
      <c r="H65" s="11">
        <f t="shared" si="12"/>
        <v>0</v>
      </c>
      <c r="I65" s="11">
        <f t="shared" si="12"/>
        <v>0</v>
      </c>
      <c r="J65" s="11">
        <f t="shared" si="12"/>
        <v>0</v>
      </c>
      <c r="K65" s="11">
        <f t="shared" si="12"/>
        <v>0</v>
      </c>
      <c r="L65" s="11">
        <f t="shared" si="12"/>
        <v>0</v>
      </c>
      <c r="M65" s="11">
        <f t="shared" si="12"/>
        <v>0</v>
      </c>
      <c r="N65" s="12">
        <f t="shared" si="12"/>
        <v>0</v>
      </c>
    </row>
    <row r="66" spans="1:14" ht="15.95" customHeight="1" thickBot="1" x14ac:dyDescent="0.3">
      <c r="A66" s="13" t="s">
        <v>73</v>
      </c>
      <c r="B66" s="10">
        <f t="shared" si="1"/>
        <v>0</v>
      </c>
      <c r="C66" s="14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6">
        <v>0</v>
      </c>
    </row>
    <row r="67" spans="1:14" ht="15.95" customHeight="1" thickBot="1" x14ac:dyDescent="0.3">
      <c r="A67" s="17" t="s">
        <v>74</v>
      </c>
      <c r="B67" s="10">
        <f t="shared" si="1"/>
        <v>0</v>
      </c>
      <c r="C67" s="14"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6">
        <v>0</v>
      </c>
    </row>
    <row r="68" spans="1:14" ht="15.95" customHeight="1" thickBot="1" x14ac:dyDescent="0.3">
      <c r="A68" s="19" t="s">
        <v>75</v>
      </c>
      <c r="B68" s="10">
        <f t="shared" si="1"/>
        <v>0</v>
      </c>
      <c r="C68" s="20">
        <v>0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2">
        <v>0</v>
      </c>
    </row>
    <row r="70" spans="1:14" ht="24" customHeight="1" x14ac:dyDescent="0.25">
      <c r="A70" s="23" t="s">
        <v>76</v>
      </c>
    </row>
  </sheetData>
  <mergeCells count="3">
    <mergeCell ref="A3:N3"/>
    <mergeCell ref="B1:G1"/>
    <mergeCell ref="B2:G2"/>
  </mergeCells>
  <pageMargins left="0.70866141732283472" right="0.70866141732283472" top="0.74803149606299213" bottom="0.74803149606299213" header="0.31496062992125984" footer="0.31496062992125984"/>
  <pageSetup paperSize="9" scale="5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TESORERIA-03</dc:creator>
  <cp:lastModifiedBy>TESORERIA-03</cp:lastModifiedBy>
  <cp:lastPrinted>2024-03-04T16:24:25Z</cp:lastPrinted>
  <dcterms:created xsi:type="dcterms:W3CDTF">2024-03-01T17:01:40Z</dcterms:created>
  <dcterms:modified xsi:type="dcterms:W3CDTF">2024-03-04T16:24:32Z</dcterms:modified>
</cp:coreProperties>
</file>